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SN-HIU-ADM\HBV\HBV-ADMHU\HIVE\Barnehagelærerutdanning Drammen\Praksis - rådgiver\Barnehagepraksis 26-27\ABLU\"/>
    </mc:Choice>
  </mc:AlternateContent>
  <xr:revisionPtr revIDLastSave="0" documentId="8_{6CB26624-D9A9-4423-BD26-727CC5587311}" xr6:coauthVersionLast="47" xr6:coauthVersionMax="47" xr10:uidLastSave="{00000000-0000-0000-0000-000000000000}"/>
  <bookViews>
    <workbookView xWindow="6210" yWindow="1620" windowWidth="19185" windowHeight="11265" firstSheet="2" activeTab="2" xr2:uid="{00000000-000D-0000-FFFF-FFFF00000000}"/>
  </bookViews>
  <sheets>
    <sheet name="Informasjon" sheetId="3" r:id="rId1"/>
    <sheet name="Eksempel på utfylling" sheetId="2" r:id="rId2"/>
    <sheet name="Skjema til utfylling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F21" i="1"/>
  <c r="G30" i="2"/>
  <c r="G27" i="2"/>
  <c r="L24" i="2"/>
  <c r="J21" i="2"/>
  <c r="H21" i="2"/>
  <c r="K21" i="2" s="1"/>
  <c r="F21" i="2"/>
  <c r="G21" i="2" s="1"/>
  <c r="L21" i="2" s="1"/>
  <c r="J20" i="2"/>
  <c r="H20" i="2"/>
  <c r="K20" i="2" s="1"/>
  <c r="F20" i="2"/>
  <c r="G20" i="2" s="1"/>
  <c r="L20" i="2" s="1"/>
  <c r="J19" i="2"/>
  <c r="H19" i="2"/>
  <c r="K19" i="2" s="1"/>
  <c r="F19" i="2"/>
  <c r="G19" i="2" s="1"/>
  <c r="L19" i="2" s="1"/>
  <c r="J18" i="2"/>
  <c r="H18" i="2"/>
  <c r="K18" i="2" s="1"/>
  <c r="F18" i="2"/>
  <c r="G18" i="2" s="1"/>
  <c r="J17" i="2"/>
  <c r="H17" i="2"/>
  <c r="F17" i="2"/>
  <c r="G17" i="2" s="1"/>
  <c r="J17" i="1"/>
  <c r="F18" i="1"/>
  <c r="G18" i="1" s="1"/>
  <c r="F19" i="1"/>
  <c r="G19" i="1" s="1"/>
  <c r="F20" i="1"/>
  <c r="G20" i="1" s="1"/>
  <c r="G21" i="1"/>
  <c r="L18" i="2" l="1"/>
  <c r="K17" i="2"/>
  <c r="L17" i="2" s="1"/>
  <c r="L22" i="2" s="1"/>
  <c r="L25" i="2" s="1"/>
  <c r="G22" i="2"/>
  <c r="F17" i="1"/>
  <c r="G17" i="1" s="1"/>
  <c r="K22" i="2" l="1"/>
  <c r="L27" i="2" s="1"/>
  <c r="L28" i="2"/>
  <c r="G30" i="1"/>
  <c r="G27" i="1"/>
  <c r="L24" i="1"/>
  <c r="H21" i="1"/>
  <c r="K21" i="1" s="1"/>
  <c r="H20" i="1"/>
  <c r="K20" i="1" s="1"/>
  <c r="H19" i="1"/>
  <c r="K19" i="1" s="1"/>
  <c r="H18" i="1"/>
  <c r="K18" i="1" s="1"/>
  <c r="H17" i="1"/>
  <c r="K17" i="1" s="1"/>
  <c r="L29" i="2" l="1"/>
  <c r="L30" i="2" s="1"/>
  <c r="L31" i="2" s="1"/>
  <c r="L21" i="1"/>
  <c r="L19" i="1"/>
  <c r="L17" i="1" l="1"/>
  <c r="K22" i="1"/>
  <c r="L27" i="1" s="1"/>
  <c r="L20" i="1"/>
  <c r="G22" i="1"/>
  <c r="L18" i="1"/>
  <c r="L22" i="1" l="1"/>
  <c r="L25" i="1" s="1"/>
  <c r="L28" i="1" s="1"/>
  <c r="L29" i="1" s="1"/>
  <c r="L30" i="1" l="1"/>
  <c r="L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waale Hanne Kirsti Ljosland</author>
  </authors>
  <commentList>
    <comment ref="C17" authorId="0" shapeId="0" xr:uid="{6747C5E8-598D-422A-98CC-39BB6D7BDC38}">
      <text>
        <r>
          <rPr>
            <b/>
            <sz val="8"/>
            <color indexed="81"/>
            <rFont val="Tahoma"/>
            <family val="2"/>
          </rPr>
          <t xml:space="preserve">NB: Honorar for veil.ped utbetales om høsten for hele studieåret. Fyll ut KUN for ny praksislærer om våren.
</t>
        </r>
        <r>
          <rPr>
            <sz val="8"/>
            <color indexed="81"/>
            <rFont val="Tahoma"/>
            <family val="2"/>
          </rPr>
          <t>Ikke bruk mellomrom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waale Hanne Kirsti Ljosland</author>
  </authors>
  <commentList>
    <comment ref="C17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NB: Honorar for veil.ped utbetales om høsten for hele studieåret. Fyll ut KUN for ny praksislærer om våren.
</t>
        </r>
        <r>
          <rPr>
            <sz val="8"/>
            <color indexed="81"/>
            <rFont val="Tahoma"/>
            <family val="2"/>
          </rPr>
          <t>Ikke bruk mellomrom</t>
        </r>
      </text>
    </comment>
  </commentList>
</comments>
</file>

<file path=xl/sharedStrings.xml><?xml version="1.0" encoding="utf-8"?>
<sst xmlns="http://schemas.openxmlformats.org/spreadsheetml/2006/main" count="97" uniqueCount="50">
  <si>
    <t xml:space="preserve">           Barnehagelærerutdanningen</t>
  </si>
  <si>
    <r>
      <rPr>
        <b/>
        <sz val="10"/>
        <color rgb="FFFF0000"/>
        <rFont val="Arial"/>
        <family val="2"/>
      </rPr>
      <t>Merkede felter fylles ut av barnehagen/kommunen. Alle utregninger fremkommer av formler</t>
    </r>
    <r>
      <rPr>
        <sz val="10"/>
        <rFont val="Arial"/>
        <family val="2"/>
      </rPr>
      <t>. Vennligst ikke endre formlene i regnearket.</t>
    </r>
  </si>
  <si>
    <t>Beregningsgrunnlaget skal sendes som vedlegg til faktura.</t>
  </si>
  <si>
    <t>Refusjon for praksis i barnehagelærerutdanningen</t>
  </si>
  <si>
    <t>Ukenr fra:</t>
  </si>
  <si>
    <t xml:space="preserve"> til:</t>
  </si>
  <si>
    <t>Trinn:</t>
  </si>
  <si>
    <t>Campus:</t>
  </si>
  <si>
    <t>Vestfold</t>
  </si>
  <si>
    <t>HEL/DEL/ABLU:</t>
  </si>
  <si>
    <t>DEL</t>
  </si>
  <si>
    <t>Barnehage:</t>
  </si>
  <si>
    <t>Barnehage 1</t>
  </si>
  <si>
    <t>Navn på studenter:</t>
  </si>
  <si>
    <t>Barnehageeier:</t>
  </si>
  <si>
    <t>Ola Nordmann</t>
  </si>
  <si>
    <t>Lisa Lisa</t>
  </si>
  <si>
    <t>Tom Tom</t>
  </si>
  <si>
    <t>Arb.giv. andel pensjon</t>
  </si>
  <si>
    <t>Knut Knut</t>
  </si>
  <si>
    <t>Arbeidsgiveravgift</t>
  </si>
  <si>
    <t>Praksislærer</t>
  </si>
  <si>
    <t>Årslønn</t>
  </si>
  <si>
    <t>Veil.ped (30)</t>
  </si>
  <si>
    <t>Stud</t>
  </si>
  <si>
    <t>Uker</t>
  </si>
  <si>
    <t>Frikjøp</t>
  </si>
  <si>
    <t>Honorar til praksislærer</t>
  </si>
  <si>
    <t>Beløp</t>
  </si>
  <si>
    <t>Etternavn</t>
  </si>
  <si>
    <t>(Sett inn X)</t>
  </si>
  <si>
    <t>1 / 2</t>
  </si>
  <si>
    <t>Antall timer</t>
  </si>
  <si>
    <t>10000/17200</t>
  </si>
  <si>
    <t>Sum</t>
  </si>
  <si>
    <t>Hansen</t>
  </si>
  <si>
    <t>X</t>
  </si>
  <si>
    <t>Olsen</t>
  </si>
  <si>
    <t>Styrer</t>
  </si>
  <si>
    <t>Kristiansen</t>
  </si>
  <si>
    <t>Styrergodtgjørelse</t>
  </si>
  <si>
    <t>400 pr uke</t>
  </si>
  <si>
    <t/>
  </si>
  <si>
    <t>Pensjon</t>
  </si>
  <si>
    <t>av praksislærergodtgj.</t>
  </si>
  <si>
    <t>Feriepenger</t>
  </si>
  <si>
    <t>av praksislærergodtgj./styrergodtgj.</t>
  </si>
  <si>
    <t>Arb.giv.avg</t>
  </si>
  <si>
    <t>Til refusjon</t>
  </si>
  <si>
    <t>Revidert pr 27.05.26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</si>
</sst>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i/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2" fontId="0" fillId="0" borderId="0" xfId="0" applyNumberFormat="1" applyAlignment="1">
      <alignment horizontal="right"/>
    </xf>
    <xf numFmtId="0" fontId="7" fillId="0" borderId="0" xfId="0" applyFont="1"/>
    <xf numFmtId="3" fontId="0" fillId="0" borderId="0" xfId="0" applyNumberFormat="1" applyAlignment="1">
      <alignment horizontal="right"/>
    </xf>
    <xf numFmtId="3" fontId="0" fillId="0" borderId="3" xfId="0" applyNumberFormat="1" applyBorder="1"/>
    <xf numFmtId="3" fontId="0" fillId="0" borderId="0" xfId="0" applyNumberFormat="1"/>
    <xf numFmtId="3" fontId="0" fillId="0" borderId="4" xfId="0" applyNumberFormat="1" applyBorder="1"/>
    <xf numFmtId="3" fontId="0" fillId="0" borderId="5" xfId="0" applyNumberFormat="1" applyBorder="1"/>
    <xf numFmtId="3" fontId="1" fillId="0" borderId="0" xfId="0" applyNumberFormat="1" applyFont="1"/>
    <xf numFmtId="0" fontId="3" fillId="0" borderId="0" xfId="0" applyFont="1"/>
    <xf numFmtId="0" fontId="9" fillId="0" borderId="0" xfId="0" applyFont="1"/>
    <xf numFmtId="0" fontId="0" fillId="0" borderId="0" xfId="0" applyProtection="1">
      <protection locked="0"/>
    </xf>
    <xf numFmtId="0" fontId="10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14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quotePrefix="1"/>
    <xf numFmtId="0" fontId="2" fillId="2" borderId="7" xfId="0" applyFont="1" applyFill="1" applyBorder="1"/>
    <xf numFmtId="0" fontId="0" fillId="2" borderId="8" xfId="0" applyFill="1" applyBorder="1"/>
    <xf numFmtId="0" fontId="3" fillId="2" borderId="10" xfId="0" applyFont="1" applyFill="1" applyBorder="1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10" fontId="0" fillId="2" borderId="5" xfId="0" applyNumberFormat="1" applyFill="1" applyBorder="1" applyProtection="1">
      <protection locked="0"/>
    </xf>
    <xf numFmtId="10" fontId="0" fillId="2" borderId="11" xfId="0" applyNumberFormat="1" applyFill="1" applyBorder="1" applyProtection="1">
      <protection locked="0"/>
    </xf>
    <xf numFmtId="0" fontId="0" fillId="2" borderId="10" xfId="0" applyFill="1" applyBorder="1"/>
    <xf numFmtId="0" fontId="0" fillId="2" borderId="6" xfId="0" applyFill="1" applyBorder="1" applyProtection="1"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3" borderId="1" xfId="0" applyFill="1" applyBorder="1" applyProtection="1">
      <protection locked="0"/>
    </xf>
    <xf numFmtId="0" fontId="2" fillId="2" borderId="10" xfId="0" applyFont="1" applyFill="1" applyBorder="1"/>
    <xf numFmtId="0" fontId="0" fillId="2" borderId="1" xfId="0" applyFill="1" applyBorder="1"/>
    <xf numFmtId="0" fontId="3" fillId="2" borderId="0" xfId="0" applyFont="1" applyFill="1" applyAlignment="1">
      <alignment horizontal="left"/>
    </xf>
    <xf numFmtId="0" fontId="4" fillId="3" borderId="12" xfId="0" applyFont="1" applyFill="1" applyBorder="1" applyAlignment="1">
      <alignment horizontal="center"/>
    </xf>
    <xf numFmtId="0" fontId="0" fillId="3" borderId="16" xfId="0" applyFill="1" applyBorder="1"/>
    <xf numFmtId="0" fontId="3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8" fillId="3" borderId="22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10" fontId="0" fillId="2" borderId="0" xfId="0" applyNumberFormat="1" applyFill="1"/>
    <xf numFmtId="1" fontId="0" fillId="2" borderId="0" xfId="0" applyNumberFormat="1" applyFill="1" applyAlignment="1">
      <alignment horizontal="center"/>
    </xf>
    <xf numFmtId="0" fontId="0" fillId="3" borderId="23" xfId="0" applyFill="1" applyBorder="1"/>
    <xf numFmtId="0" fontId="4" fillId="3" borderId="23" xfId="0" applyFont="1" applyFill="1" applyBorder="1" applyAlignment="1">
      <alignment horizontal="center"/>
    </xf>
    <xf numFmtId="49" fontId="4" fillId="3" borderId="12" xfId="0" applyNumberFormat="1" applyFont="1" applyFill="1" applyBorder="1"/>
    <xf numFmtId="4" fontId="4" fillId="3" borderId="24" xfId="0" applyNumberFormat="1" applyFont="1" applyFill="1" applyBorder="1" applyAlignment="1">
      <alignment horizontal="center"/>
    </xf>
    <xf numFmtId="0" fontId="0" fillId="2" borderId="2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27" xfId="0" applyBorder="1"/>
    <xf numFmtId="17" fontId="0" fillId="2" borderId="28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26" xfId="0" applyFill="1" applyBorder="1" applyProtection="1">
      <protection locked="0"/>
    </xf>
    <xf numFmtId="0" fontId="3" fillId="2" borderId="31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3" fillId="2" borderId="32" xfId="0" applyFont="1" applyFill="1" applyBorder="1" applyProtection="1"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32" xfId="0" applyFont="1" applyFill="1" applyBorder="1" applyAlignment="1" applyProtection="1">
      <alignment horizontal="left"/>
      <protection locked="0"/>
    </xf>
    <xf numFmtId="0" fontId="3" fillId="2" borderId="31" xfId="0" applyFont="1" applyFill="1" applyBorder="1"/>
    <xf numFmtId="0" fontId="3" fillId="2" borderId="0" xfId="0" applyFont="1" applyFill="1" applyProtection="1">
      <protection locked="0"/>
    </xf>
    <xf numFmtId="0" fontId="0" fillId="2" borderId="32" xfId="0" applyFill="1" applyBorder="1" applyProtection="1">
      <protection locked="0"/>
    </xf>
    <xf numFmtId="0" fontId="0" fillId="2" borderId="30" xfId="0" applyFill="1" applyBorder="1" applyAlignment="1">
      <alignment horizontal="center"/>
    </xf>
    <xf numFmtId="0" fontId="0" fillId="3" borderId="41" xfId="0" applyFill="1" applyBorder="1"/>
    <xf numFmtId="0" fontId="3" fillId="3" borderId="13" xfId="0" applyFont="1" applyFill="1" applyBorder="1" applyAlignment="1">
      <alignment horizontal="center"/>
    </xf>
    <xf numFmtId="0" fontId="0" fillId="0" borderId="42" xfId="0" applyBorder="1"/>
    <xf numFmtId="0" fontId="3" fillId="3" borderId="29" xfId="0" applyFont="1" applyFill="1" applyBorder="1"/>
    <xf numFmtId="0" fontId="3" fillId="3" borderId="43" xfId="0" applyFont="1" applyFill="1" applyBorder="1"/>
    <xf numFmtId="0" fontId="8" fillId="3" borderId="43" xfId="0" applyFont="1" applyFill="1" applyBorder="1"/>
    <xf numFmtId="0" fontId="3" fillId="3" borderId="44" xfId="0" applyFont="1" applyFill="1" applyBorder="1"/>
    <xf numFmtId="0" fontId="4" fillId="3" borderId="45" xfId="0" applyFont="1" applyFill="1" applyBorder="1"/>
    <xf numFmtId="0" fontId="0" fillId="3" borderId="46" xfId="0" applyFill="1" applyBorder="1"/>
    <xf numFmtId="0" fontId="3" fillId="2" borderId="31" xfId="0" applyFont="1" applyFill="1" applyBorder="1" applyProtection="1">
      <protection locked="0"/>
    </xf>
    <xf numFmtId="0" fontId="0" fillId="2" borderId="47" xfId="0" applyFill="1" applyBorder="1" applyAlignment="1" applyProtection="1">
      <alignment horizontal="center"/>
      <protection locked="0"/>
    </xf>
    <xf numFmtId="0" fontId="0" fillId="2" borderId="31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0" fillId="2" borderId="49" xfId="0" applyFill="1" applyBorder="1" applyAlignment="1" applyProtection="1">
      <alignment horizontal="center"/>
      <protection locked="0"/>
    </xf>
    <xf numFmtId="0" fontId="3" fillId="3" borderId="51" xfId="0" applyFont="1" applyFill="1" applyBorder="1" applyAlignment="1" applyProtection="1">
      <alignment horizontal="center"/>
      <protection locked="0"/>
    </xf>
    <xf numFmtId="0" fontId="0" fillId="2" borderId="52" xfId="0" applyFill="1" applyBorder="1" applyProtection="1">
      <protection locked="0"/>
    </xf>
    <xf numFmtId="0" fontId="0" fillId="2" borderId="53" xfId="0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3" fillId="3" borderId="50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5" xfId="0" applyBorder="1"/>
    <xf numFmtId="0" fontId="0" fillId="0" borderId="40" xfId="0" applyBorder="1"/>
    <xf numFmtId="0" fontId="0" fillId="2" borderId="5" xfId="0" applyFill="1" applyBorder="1"/>
    <xf numFmtId="0" fontId="1" fillId="2" borderId="11" xfId="0" applyFont="1" applyFill="1" applyBorder="1" applyProtection="1">
      <protection locked="0"/>
    </xf>
    <xf numFmtId="0" fontId="0" fillId="0" borderId="11" xfId="0" applyBorder="1"/>
    <xf numFmtId="0" fontId="3" fillId="2" borderId="35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4" fillId="2" borderId="37" xfId="0" applyFont="1" applyFill="1" applyBorder="1" applyProtection="1">
      <protection locked="0"/>
    </xf>
    <xf numFmtId="0" fontId="4" fillId="2" borderId="38" xfId="0" applyFont="1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39" xfId="0" applyFill="1" applyBorder="1" applyProtection="1">
      <protection locked="0"/>
    </xf>
    <xf numFmtId="0" fontId="3" fillId="2" borderId="33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3" fillId="2" borderId="52" xfId="0" applyFont="1" applyFill="1" applyBorder="1" applyAlignment="1" applyProtection="1">
      <alignment horizontal="left"/>
      <protection locked="0"/>
    </xf>
    <xf numFmtId="0" fontId="0" fillId="2" borderId="53" xfId="0" applyFill="1" applyBorder="1" applyAlignment="1" applyProtection="1">
      <alignment horizontal="left"/>
      <protection locked="0"/>
    </xf>
    <xf numFmtId="0" fontId="0" fillId="2" borderId="55" xfId="0" applyFill="1" applyBorder="1" applyAlignment="1" applyProtection="1">
      <alignment horizontal="left"/>
      <protection locked="0"/>
    </xf>
    <xf numFmtId="0" fontId="3" fillId="3" borderId="18" xfId="0" applyFont="1" applyFill="1" applyBorder="1" applyAlignment="1">
      <alignment horizontal="center"/>
    </xf>
    <xf numFmtId="0" fontId="0" fillId="0" borderId="9" xfId="0" applyBorder="1"/>
    <xf numFmtId="0" fontId="0" fillId="0" borderId="19" xfId="0" applyBorder="1"/>
    <xf numFmtId="0" fontId="3" fillId="2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FF"/>
      <color rgb="FFCCCCFF"/>
      <color rgb="FFFFFFCC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168275</xdr:rowOff>
    </xdr:from>
    <xdr:to>
      <xdr:col>11</xdr:col>
      <xdr:colOff>644525</xdr:colOff>
      <xdr:row>43</xdr:row>
      <xdr:rowOff>111702</xdr:rowOff>
    </xdr:to>
    <xdr:sp macro="" textlink="">
      <xdr:nvSpPr>
        <xdr:cNvPr id="3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549275"/>
          <a:ext cx="8997950" cy="673475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="1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6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Informasjon vedrørende krav om refusjon for praksisundervisning</a:t>
          </a:r>
          <a:endParaRPr lang="nb-NO" sz="1600"/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Refusjonsgrunnlaget,</a:t>
          </a: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"Skjema til utfylling" i arkfane 3,  fylles ut elektronisk. Eksempel på utfylling finnes i arkfane 2. Felter merket med lilla skal fylles ut, og alle utregninger fremkommer av formler. </a:t>
          </a:r>
          <a:b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Honorar beregnes ut ifra antall uker og studenter praksislærer har hatt opp mot maks beløp som er 10 000/17 500 for totalt 16 uker. </a:t>
          </a:r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Sjekk at dere har fått uttelling for veiledningsped. Det</a:t>
          </a: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utbetales 2000 per studieår, på høstsemesteret. På vårens refusjonsskjema skal ikke veiledningsped fylles inn, med mindre det er ny praksislærer. </a:t>
          </a:r>
          <a:b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Dersom barnehagen har hatt flere grupper studenter i samme eller overlappende periode, kan IKKE styrer føre opp godtgjørelse flere ganger for de samme ukene.</a:t>
          </a:r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Universitetet i Sørøst-Norge (USN) krever faktura fra alle våre samarbeidspartnere. </a:t>
          </a:r>
        </a:p>
        <a:p>
          <a:endParaRPr lang="nb-NO" sz="1100" b="1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Refusjonsskjemaene skal først sendes på e-post til Universitet for kontroll</a:t>
          </a:r>
          <a:r>
            <a:rPr lang="nb-NO" sz="1100" b="1" i="1" u="none" strike="noStrik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ved campuset studenten går ved. </a:t>
          </a:r>
          <a:br>
            <a:rPr lang="nb-NO" sz="1100" b="1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</a:t>
          </a:r>
          <a:r>
            <a:rPr lang="nb-NO" sz="1100" b="1" i="1" u="none" strike="noStrik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Drammen: </a:t>
          </a:r>
          <a:r>
            <a:rPr lang="nb-NO" sz="110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linda.kristoffersen@usn.no</a:t>
          </a:r>
          <a:br>
            <a:rPr lang="nb-NO" sz="110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 Porsgrunn: </a:t>
          </a:r>
          <a:r>
            <a:rPr lang="nb-NO" sz="1100" b="0" i="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anne.m.hegg@usn.no</a:t>
          </a:r>
          <a:b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 Vestfold: </a:t>
          </a:r>
          <a:r>
            <a:rPr lang="nb-NO" sz="1100" b="0" i="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linn.k.isaksen@usn.no </a:t>
          </a:r>
          <a:b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 Notodden: </a:t>
          </a:r>
          <a:r>
            <a:rPr lang="nb-NO" sz="1100" b="0" i="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vigdis.liahagen@usn.no</a:t>
          </a:r>
        </a:p>
        <a:p>
          <a:br>
            <a:rPr lang="nb-NO" sz="1100" b="1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Når skjemaet er kontrollert og godkjent, sender dere utfylte refusjonsskjemaer til barnehage-/skoleeier, som utsteder en faktura til </a:t>
          </a:r>
        </a:p>
        <a:p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Universitetet i Sørøst-Norge.</a:t>
          </a:r>
          <a:r>
            <a:rPr lang="nb-NO">
              <a:solidFill>
                <a:schemeClr val="accent2">
                  <a:lumMod val="50000"/>
                </a:schemeClr>
              </a:solidFill>
            </a:rPr>
            <a:t> </a:t>
          </a:r>
          <a:r>
            <a:rPr lang="nb-NO" sz="1100" b="0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 b="0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Refusjonsskjemaet (excel-skjemaet) hvor dere beregner godtgjøringen, </a:t>
          </a:r>
          <a:r>
            <a:rPr lang="nb-NO" sz="1100" b="1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må</a:t>
          </a:r>
          <a:r>
            <a:rPr lang="nb-NO" sz="1100" b="0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sendes med fakturaen som vedlegg. </a:t>
          </a:r>
          <a:r>
            <a:rPr lang="nb-NO">
              <a:solidFill>
                <a:schemeClr val="accent2">
                  <a:lumMod val="75000"/>
                </a:schemeClr>
              </a:solidFill>
            </a:rPr>
            <a:t> </a:t>
          </a:r>
          <a:br>
            <a:rPr lang="nb-NO">
              <a:solidFill>
                <a:schemeClr val="accent2">
                  <a:lumMod val="75000"/>
                </a:schemeClr>
              </a:solidFill>
            </a:rPr>
          </a:br>
          <a:br>
            <a:rPr lang="nb-NO">
              <a:solidFill>
                <a:schemeClr val="accent2">
                  <a:lumMod val="75000"/>
                </a:schemeClr>
              </a:solidFill>
            </a:rPr>
          </a:br>
          <a:r>
            <a:rPr lang="nb-NO" sz="1200" b="1" i="1" u="sng">
              <a:solidFill>
                <a:schemeClr val="accent2">
                  <a:lumMod val="75000"/>
                </a:schemeClr>
              </a:solidFill>
            </a:rPr>
            <a:t>Alle fakturaer</a:t>
          </a:r>
          <a:r>
            <a:rPr lang="nb-NO" sz="1200" b="1" i="1" u="sng" baseline="0">
              <a:solidFill>
                <a:schemeClr val="accent2">
                  <a:lumMod val="75000"/>
                </a:schemeClr>
              </a:solidFill>
            </a:rPr>
            <a:t> må sendes som PDF-fil og inneholde en referansekode. </a:t>
          </a:r>
          <a:br>
            <a:rPr lang="nb-NO" sz="1200" baseline="0">
              <a:solidFill>
                <a:schemeClr val="accent2">
                  <a:lumMod val="75000"/>
                </a:schemeClr>
              </a:solidFill>
            </a:rPr>
          </a:br>
          <a:r>
            <a:rPr lang="nb-NO" b="0" i="1" baseline="0">
              <a:solidFill>
                <a:schemeClr val="accent2">
                  <a:lumMod val="75000"/>
                </a:schemeClr>
              </a:solidFill>
            </a:rPr>
            <a:t>Fakturaer som gjelder praksis må merkes Deres ref: 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Drammen: 9020 - Kristoffersen - Drammen 1900203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Porsgrunn: 9020 - Hegg - Porsgrunn 1900217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Vestfold: 9020 - Isaksen - Vestfold 1900202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Notodden: 9020 - Liahagen - Notodden 1900201</a:t>
          </a:r>
          <a:endParaRPr lang="nb-NO">
            <a:solidFill>
              <a:schemeClr val="accent2">
                <a:lumMod val="75000"/>
              </a:schemeClr>
            </a:solidFill>
          </a:endParaRPr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Universitetet i Sørøst-Norge har følgende </a:t>
          </a:r>
          <a:r>
            <a:rPr lang="nb-NO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E-fakturaadresse (EHF): 9908:911770709</a:t>
          </a:r>
          <a:r>
            <a:rPr lang="nb-NO"/>
            <a:t> </a:t>
          </a:r>
        </a:p>
        <a:p>
          <a:endParaRPr lang="nb-NO"/>
        </a:p>
        <a:p>
          <a:r>
            <a:rPr lang="nb-NO" baseline="0"/>
            <a:t>Dersom dere har spørsmål til utfylling av skjemaet eller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utbetalingsrutinene</a:t>
          </a:r>
          <a:r>
            <a:rPr lang="nb-NO" baseline="0"/>
            <a:t>, kan dere kontakte praksisrådgiver ved det aktuelle campus. 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2</xdr:col>
      <xdr:colOff>305055</xdr:colOff>
      <xdr:row>2</xdr:row>
      <xdr:rowOff>142947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2078A0A-E8B6-4DC3-84BB-93896F704A44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829055" cy="514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2</xdr:col>
      <xdr:colOff>476505</xdr:colOff>
      <xdr:row>1</xdr:row>
      <xdr:rowOff>114372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68D4802C-4A92-4E01-8C66-267958DBC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829055" cy="51442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76200</xdr:rowOff>
    </xdr:from>
    <xdr:to>
      <xdr:col>2</xdr:col>
      <xdr:colOff>476505</xdr:colOff>
      <xdr:row>1</xdr:row>
      <xdr:rowOff>114372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CF5D47B-C838-4A92-AD57-1731B55B6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870965" cy="5106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2</xdr:col>
      <xdr:colOff>476505</xdr:colOff>
      <xdr:row>1</xdr:row>
      <xdr:rowOff>114372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D6A8F7A-7BDA-F30B-E3E2-4AF643FD5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829055" cy="514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showGridLines="0" zoomScale="110" zoomScaleNormal="110" workbookViewId="0">
      <selection activeCell="V28" sqref="V28"/>
    </sheetView>
  </sheetViews>
  <sheetFormatPr baseColWidth="10" defaultColWidth="11.42578125" defaultRowHeight="12.75" x14ac:dyDescent="0.2"/>
  <sheetData>
    <row r="1" spans="1:6" ht="15.75" x14ac:dyDescent="0.2">
      <c r="A1" s="23"/>
      <c r="B1" s="16"/>
      <c r="C1" s="16"/>
      <c r="D1" s="16"/>
      <c r="E1" s="16"/>
      <c r="F1" s="16"/>
    </row>
    <row r="2" spans="1:6" ht="15.75" x14ac:dyDescent="0.2">
      <c r="A2" s="21"/>
    </row>
    <row r="3" spans="1:6" ht="15.75" x14ac:dyDescent="0.2">
      <c r="A3" s="24"/>
    </row>
    <row r="4" spans="1:6" ht="15.75" x14ac:dyDescent="0.2">
      <c r="A4" s="21"/>
    </row>
    <row r="5" spans="1:6" ht="15.75" x14ac:dyDescent="0.2">
      <c r="A5" s="21"/>
    </row>
    <row r="6" spans="1:6" ht="15.75" x14ac:dyDescent="0.2">
      <c r="A6" s="21"/>
    </row>
    <row r="7" spans="1:6" ht="15.75" x14ac:dyDescent="0.2">
      <c r="A7" s="20"/>
    </row>
  </sheetData>
  <phoneticPr fontId="0" type="noConversion"/>
  <pageMargins left="0.78740157499999996" right="0.78740157499999996" top="0.984251969" bottom="0.984251969" header="0.5" footer="0.5"/>
  <pageSetup paperSize="9" scale="8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showGridLines="0" workbookViewId="0">
      <selection activeCell="V28" sqref="V28"/>
    </sheetView>
  </sheetViews>
  <sheetFormatPr baseColWidth="10" defaultColWidth="11.42578125" defaultRowHeight="12.75" x14ac:dyDescent="0.2"/>
  <cols>
    <col min="1" max="1" width="13.28515625" customWidth="1"/>
    <col min="2" max="2" width="7.5703125" customWidth="1"/>
    <col min="3" max="3" width="10.5703125" customWidth="1"/>
    <col min="4" max="4" width="5.5703125" customWidth="1"/>
    <col min="5" max="5" width="5" customWidth="1"/>
    <col min="6" max="6" width="16.7109375" customWidth="1"/>
    <col min="7" max="7" width="19.28515625" customWidth="1"/>
    <col min="8" max="8" width="9.42578125" customWidth="1"/>
    <col min="9" max="9" width="7.140625" customWidth="1"/>
    <col min="10" max="10" width="11.42578125" customWidth="1"/>
    <col min="11" max="11" width="10.28515625" customWidth="1"/>
    <col min="12" max="12" width="8.7109375" customWidth="1"/>
  </cols>
  <sheetData>
    <row r="1" spans="1:12" ht="37.5" customHeight="1" x14ac:dyDescent="0.25">
      <c r="C1" s="9" t="s">
        <v>0</v>
      </c>
    </row>
    <row r="2" spans="1:12" ht="19.5" customHeight="1" x14ac:dyDescent="0.25">
      <c r="D2" s="9"/>
      <c r="E2" s="4"/>
      <c r="F2" s="4"/>
      <c r="H2" s="9"/>
      <c r="I2" s="9"/>
    </row>
    <row r="3" spans="1:12" ht="20.25" customHeight="1" x14ac:dyDescent="0.2">
      <c r="A3" s="16" t="s">
        <v>1</v>
      </c>
    </row>
    <row r="4" spans="1:12" ht="15" customHeight="1" x14ac:dyDescent="0.2">
      <c r="A4" s="19" t="s">
        <v>2</v>
      </c>
    </row>
    <row r="5" spans="1:12" ht="19.899999999999999" customHeight="1" x14ac:dyDescent="0.25">
      <c r="A5" s="26" t="s">
        <v>3</v>
      </c>
      <c r="B5" s="27"/>
      <c r="C5" s="27"/>
      <c r="D5" s="27"/>
      <c r="E5" s="27"/>
      <c r="F5" s="27"/>
      <c r="G5" s="27"/>
      <c r="H5" s="61" t="s">
        <v>4</v>
      </c>
      <c r="I5" s="62">
        <v>42</v>
      </c>
      <c r="J5" s="60" t="s">
        <v>5</v>
      </c>
      <c r="K5" s="72">
        <v>44</v>
      </c>
      <c r="L5" s="63"/>
    </row>
    <row r="6" spans="1:12" ht="19.899999999999999" customHeight="1" x14ac:dyDescent="0.25">
      <c r="A6" s="41"/>
      <c r="B6" s="29"/>
      <c r="C6" s="29"/>
      <c r="D6" s="29"/>
      <c r="E6" s="29"/>
      <c r="F6" s="29"/>
      <c r="G6" s="29"/>
      <c r="H6" s="64" t="s">
        <v>6</v>
      </c>
      <c r="I6" s="43"/>
      <c r="J6" s="58"/>
      <c r="K6" s="65"/>
      <c r="L6" s="66"/>
    </row>
    <row r="7" spans="1:12" ht="17.25" customHeight="1" x14ac:dyDescent="0.2">
      <c r="A7" s="28" t="s">
        <v>7</v>
      </c>
      <c r="B7" s="121" t="s">
        <v>8</v>
      </c>
      <c r="C7" s="97"/>
      <c r="D7" s="97"/>
      <c r="E7" s="97"/>
      <c r="F7" s="97"/>
      <c r="G7" s="29"/>
      <c r="H7" s="64" t="s">
        <v>9</v>
      </c>
      <c r="I7" s="43"/>
      <c r="J7" s="67" t="s">
        <v>10</v>
      </c>
      <c r="K7" s="43"/>
      <c r="L7" s="68"/>
    </row>
    <row r="8" spans="1:12" ht="19.899999999999999" customHeight="1" x14ac:dyDescent="0.2">
      <c r="A8" s="28" t="s">
        <v>11</v>
      </c>
      <c r="B8" s="100" t="s">
        <v>12</v>
      </c>
      <c r="C8" s="101"/>
      <c r="D8" s="101"/>
      <c r="E8" s="101"/>
      <c r="F8" s="101"/>
      <c r="G8" s="39"/>
      <c r="H8" s="69" t="s">
        <v>13</v>
      </c>
      <c r="I8" s="31"/>
      <c r="J8" s="42"/>
      <c r="K8" s="70"/>
      <c r="L8" s="71"/>
    </row>
    <row r="9" spans="1:12" ht="17.25" customHeight="1" x14ac:dyDescent="0.2">
      <c r="A9" s="28" t="s">
        <v>14</v>
      </c>
      <c r="B9" s="100" t="s">
        <v>15</v>
      </c>
      <c r="C9" s="101"/>
      <c r="D9" s="101"/>
      <c r="E9" s="101"/>
      <c r="F9" s="101"/>
      <c r="G9" s="39"/>
      <c r="H9" s="111" t="s">
        <v>16</v>
      </c>
      <c r="I9" s="112"/>
      <c r="J9" s="113"/>
      <c r="K9" s="113"/>
      <c r="L9" s="114"/>
    </row>
    <row r="10" spans="1:12" ht="13.15" customHeight="1" x14ac:dyDescent="0.2">
      <c r="A10" s="28"/>
      <c r="B10" s="30"/>
      <c r="C10" s="29"/>
      <c r="D10" s="29"/>
      <c r="E10" s="31"/>
      <c r="F10" s="32"/>
      <c r="G10" s="51"/>
      <c r="H10" s="102" t="s">
        <v>17</v>
      </c>
      <c r="I10" s="103"/>
      <c r="J10" s="104"/>
      <c r="K10" s="104"/>
      <c r="L10" s="105"/>
    </row>
    <row r="11" spans="1:12" ht="13.15" customHeight="1" x14ac:dyDescent="0.2">
      <c r="A11" s="32" t="s">
        <v>18</v>
      </c>
      <c r="B11" s="29"/>
      <c r="C11" s="33">
        <v>0.1</v>
      </c>
      <c r="D11" s="29"/>
      <c r="E11" s="31"/>
      <c r="F11" s="32"/>
      <c r="G11" s="51"/>
      <c r="H11" s="102" t="s">
        <v>19</v>
      </c>
      <c r="I11" s="103"/>
      <c r="J11" s="104"/>
      <c r="K11" s="104"/>
      <c r="L11" s="105"/>
    </row>
    <row r="12" spans="1:12" ht="13.15" customHeight="1" x14ac:dyDescent="0.2">
      <c r="A12" s="32" t="s">
        <v>20</v>
      </c>
      <c r="B12" s="29"/>
      <c r="C12" s="34">
        <v>0.14099999999999999</v>
      </c>
      <c r="D12" s="29"/>
      <c r="E12" s="31"/>
      <c r="F12" s="32"/>
      <c r="G12" s="51"/>
      <c r="H12" s="102"/>
      <c r="I12" s="103"/>
      <c r="J12" s="104"/>
      <c r="K12" s="104"/>
      <c r="L12" s="105"/>
    </row>
    <row r="13" spans="1:12" ht="14.25" customHeight="1" x14ac:dyDescent="0.2">
      <c r="A13" s="35"/>
      <c r="B13" s="29"/>
      <c r="C13" s="29"/>
      <c r="D13" s="29"/>
      <c r="E13" s="31"/>
      <c r="F13" s="29"/>
      <c r="G13" s="29"/>
      <c r="H13" s="106"/>
      <c r="I13" s="104"/>
      <c r="J13" s="104"/>
      <c r="K13" s="104"/>
      <c r="L13" s="105"/>
    </row>
    <row r="14" spans="1:12" ht="13.9" customHeight="1" x14ac:dyDescent="0.2">
      <c r="A14" s="28"/>
      <c r="B14" s="52"/>
      <c r="C14" s="29"/>
      <c r="D14" s="29"/>
      <c r="E14" s="43"/>
      <c r="F14" s="29"/>
      <c r="G14" s="29"/>
      <c r="H14" s="107"/>
      <c r="I14" s="108"/>
      <c r="J14" s="109"/>
      <c r="K14" s="109"/>
      <c r="L14" s="110"/>
    </row>
    <row r="15" spans="1:12" x14ac:dyDescent="0.2">
      <c r="A15" s="76" t="s">
        <v>21</v>
      </c>
      <c r="B15" s="77" t="s">
        <v>22</v>
      </c>
      <c r="C15" s="78" t="s">
        <v>23</v>
      </c>
      <c r="D15" s="77" t="s">
        <v>24</v>
      </c>
      <c r="E15" s="79" t="s">
        <v>25</v>
      </c>
      <c r="F15" s="93" t="s">
        <v>26</v>
      </c>
      <c r="G15" s="94"/>
      <c r="H15" s="118" t="s">
        <v>27</v>
      </c>
      <c r="I15" s="93"/>
      <c r="J15" s="119"/>
      <c r="K15" s="120"/>
      <c r="L15" s="46" t="s">
        <v>28</v>
      </c>
    </row>
    <row r="16" spans="1:12" ht="13.5" thickBot="1" x14ac:dyDescent="0.25">
      <c r="A16" s="80" t="s">
        <v>29</v>
      </c>
      <c r="B16" s="53"/>
      <c r="C16" s="54" t="s">
        <v>30</v>
      </c>
      <c r="D16" s="55" t="s">
        <v>31</v>
      </c>
      <c r="E16" s="81"/>
      <c r="F16" s="44" t="s">
        <v>32</v>
      </c>
      <c r="G16" s="56" t="s">
        <v>28</v>
      </c>
      <c r="H16" s="47" t="s">
        <v>33</v>
      </c>
      <c r="I16" s="48"/>
      <c r="J16" s="49" t="s">
        <v>23</v>
      </c>
      <c r="K16" s="50" t="s">
        <v>34</v>
      </c>
      <c r="L16" s="45"/>
    </row>
    <row r="17" spans="1:12" x14ac:dyDescent="0.2">
      <c r="A17" s="82" t="s">
        <v>35</v>
      </c>
      <c r="B17" s="36">
        <v>620000</v>
      </c>
      <c r="C17" s="37" t="s">
        <v>36</v>
      </c>
      <c r="D17" s="38">
        <v>2</v>
      </c>
      <c r="E17" s="83">
        <v>3</v>
      </c>
      <c r="F17" s="22">
        <f>(E17*(IF(D17=1,80,IF(D17=2,120,0))/16))</f>
        <v>22.5</v>
      </c>
      <c r="G17" s="10">
        <f>(B17/1950)*(F17)</f>
        <v>7153.8461538461543</v>
      </c>
      <c r="H17" s="7">
        <f>IF(D17=1,10000,IF(D17=2,17200,0))</f>
        <v>17200</v>
      </c>
      <c r="I17" s="6"/>
      <c r="J17">
        <f>IF(C17="X",2000,0)</f>
        <v>2000</v>
      </c>
      <c r="K17" s="11">
        <f>((H17*E17)/16)+J17</f>
        <v>5225</v>
      </c>
      <c r="L17" s="12">
        <f>G17+K17</f>
        <v>12378.846153846154</v>
      </c>
    </row>
    <row r="18" spans="1:12" x14ac:dyDescent="0.2">
      <c r="A18" s="82" t="s">
        <v>37</v>
      </c>
      <c r="B18" s="36">
        <v>590000</v>
      </c>
      <c r="C18" s="37"/>
      <c r="D18" s="38">
        <v>1</v>
      </c>
      <c r="E18" s="83">
        <v>3</v>
      </c>
      <c r="F18" s="22">
        <f t="shared" ref="F18:F21" si="0">(E18*(IF(D18=1,80,IF(D18=2,120,0))/16))</f>
        <v>15</v>
      </c>
      <c r="G18" s="10">
        <f t="shared" ref="G18:G21" si="1">(B18/1950)*(F18)</f>
        <v>4538.4615384615381</v>
      </c>
      <c r="H18" s="7">
        <f>IF(D18=1,10000,IF(D18=2,17200,0))</f>
        <v>10000</v>
      </c>
      <c r="I18" s="6"/>
      <c r="J18">
        <f>IF(C18="ja",2000,0)</f>
        <v>0</v>
      </c>
      <c r="K18" s="11">
        <f>((H18*E18)/16)+J18</f>
        <v>1875</v>
      </c>
      <c r="L18" s="12">
        <f>G18+K18</f>
        <v>6413.4615384615381</v>
      </c>
    </row>
    <row r="19" spans="1:12" x14ac:dyDescent="0.2">
      <c r="A19" s="84"/>
      <c r="B19" s="36"/>
      <c r="C19" s="37"/>
      <c r="D19" s="38"/>
      <c r="E19" s="83"/>
      <c r="F19" s="22">
        <f t="shared" si="0"/>
        <v>0</v>
      </c>
      <c r="G19" s="10">
        <f t="shared" si="1"/>
        <v>0</v>
      </c>
      <c r="H19" s="7">
        <f>IF(D19=1,10000,IF(D19=2,17200,0))</f>
        <v>0</v>
      </c>
      <c r="I19" s="6"/>
      <c r="J19">
        <f>IF(C19="ja",2000,0)</f>
        <v>0</v>
      </c>
      <c r="K19" s="11">
        <f>((H19*E19)/16)+J19</f>
        <v>0</v>
      </c>
      <c r="L19" s="12">
        <f>G19+K19</f>
        <v>0</v>
      </c>
    </row>
    <row r="20" spans="1:12" x14ac:dyDescent="0.2">
      <c r="A20" s="84"/>
      <c r="B20" s="36"/>
      <c r="C20" s="37"/>
      <c r="D20" s="38"/>
      <c r="E20" s="83"/>
      <c r="F20" s="22">
        <f t="shared" si="0"/>
        <v>0</v>
      </c>
      <c r="G20" s="10">
        <f t="shared" si="1"/>
        <v>0</v>
      </c>
      <c r="H20" s="7">
        <f>IF(D20=1,10000,IF(D20=2,17200,0))</f>
        <v>0</v>
      </c>
      <c r="I20" s="6"/>
      <c r="J20">
        <f>IF(C20="ja",2000,0)</f>
        <v>0</v>
      </c>
      <c r="K20" s="11">
        <f>((H20*E20)/16)+J20</f>
        <v>0</v>
      </c>
      <c r="L20" s="12">
        <f>G20+K20</f>
        <v>0</v>
      </c>
    </row>
    <row r="21" spans="1:12" x14ac:dyDescent="0.2">
      <c r="A21" s="84"/>
      <c r="B21" s="36"/>
      <c r="C21" s="37"/>
      <c r="D21" s="38"/>
      <c r="E21" s="83"/>
      <c r="F21" s="22">
        <f t="shared" si="0"/>
        <v>0</v>
      </c>
      <c r="G21" s="10">
        <f t="shared" si="1"/>
        <v>0</v>
      </c>
      <c r="H21" s="7">
        <f>IF(D21=1,10000,IF(D21=2,17200,0))</f>
        <v>0</v>
      </c>
      <c r="I21" s="6"/>
      <c r="J21">
        <f>IF(C21="ja",2000,0)</f>
        <v>0</v>
      </c>
      <c r="K21" s="11">
        <f>((H21*E21)/16)+J21</f>
        <v>0</v>
      </c>
      <c r="L21" s="13">
        <f>G21+K21</f>
        <v>0</v>
      </c>
    </row>
    <row r="22" spans="1:12" x14ac:dyDescent="0.2">
      <c r="A22" s="85"/>
      <c r="B22" s="57"/>
      <c r="C22" s="57"/>
      <c r="D22" s="57"/>
      <c r="E22" s="86"/>
      <c r="G22" s="10">
        <f>SUM(G17:G21)</f>
        <v>11692.307692307691</v>
      </c>
      <c r="H22" s="10"/>
      <c r="I22" s="10"/>
      <c r="J22" s="12"/>
      <c r="K22" s="12">
        <f>SUM(K17:K21)</f>
        <v>7100</v>
      </c>
      <c r="L22" s="12">
        <f>SUM(L17:L21)</f>
        <v>18792.307692307691</v>
      </c>
    </row>
    <row r="23" spans="1:12" x14ac:dyDescent="0.2">
      <c r="A23" s="91" t="s">
        <v>38</v>
      </c>
      <c r="B23" s="92"/>
      <c r="C23" s="40"/>
      <c r="D23" s="40"/>
      <c r="E23" s="87" t="s">
        <v>25</v>
      </c>
      <c r="G23" s="1"/>
      <c r="H23" s="8"/>
      <c r="I23" s="8"/>
      <c r="J23" s="6"/>
      <c r="L23" s="1"/>
    </row>
    <row r="24" spans="1:12" ht="13.5" thickBot="1" x14ac:dyDescent="0.25">
      <c r="A24" s="115" t="s">
        <v>39</v>
      </c>
      <c r="B24" s="116"/>
      <c r="C24" s="116"/>
      <c r="D24" s="117"/>
      <c r="E24" s="90">
        <v>3</v>
      </c>
      <c r="F24" s="16" t="s">
        <v>40</v>
      </c>
      <c r="G24" t="s">
        <v>41</v>
      </c>
      <c r="K24" s="1"/>
      <c r="L24" s="14">
        <f>E24*400</f>
        <v>1200</v>
      </c>
    </row>
    <row r="25" spans="1:12" x14ac:dyDescent="0.2">
      <c r="E25" s="25" t="s">
        <v>42</v>
      </c>
      <c r="F25" t="s">
        <v>34</v>
      </c>
      <c r="K25" s="1"/>
      <c r="L25" s="12">
        <f>L22+L24</f>
        <v>19992.307692307691</v>
      </c>
    </row>
    <row r="26" spans="1:12" x14ac:dyDescent="0.2">
      <c r="K26" s="1"/>
      <c r="L26" s="12"/>
    </row>
    <row r="27" spans="1:12" x14ac:dyDescent="0.2">
      <c r="A27" s="16"/>
      <c r="E27" s="2"/>
      <c r="F27" t="s">
        <v>43</v>
      </c>
      <c r="G27" s="2">
        <f>$C$11</f>
        <v>0.1</v>
      </c>
      <c r="H27" s="16" t="s">
        <v>44</v>
      </c>
      <c r="I27" s="16"/>
      <c r="K27" s="1"/>
      <c r="L27" s="12">
        <f>K22*G27</f>
        <v>710</v>
      </c>
    </row>
    <row r="28" spans="1:12" x14ac:dyDescent="0.2">
      <c r="A28" s="18"/>
      <c r="B28" s="18"/>
      <c r="C28" s="18"/>
      <c r="F28" t="s">
        <v>45</v>
      </c>
      <c r="G28" s="3">
        <v>0.12</v>
      </c>
      <c r="H28" s="16" t="s">
        <v>46</v>
      </c>
      <c r="I28" s="16"/>
      <c r="K28" s="1"/>
      <c r="L28" s="14">
        <f>L25*G28</f>
        <v>2399.0769230769229</v>
      </c>
    </row>
    <row r="29" spans="1:12" x14ac:dyDescent="0.2">
      <c r="A29" s="18"/>
      <c r="B29" s="18"/>
      <c r="C29" s="18"/>
      <c r="K29" s="1"/>
      <c r="L29" s="12">
        <f>SUM(L25:L28)</f>
        <v>23101.384615384613</v>
      </c>
    </row>
    <row r="30" spans="1:12" x14ac:dyDescent="0.2">
      <c r="A30" s="18"/>
      <c r="B30" s="18"/>
      <c r="C30" s="18"/>
      <c r="F30" t="s">
        <v>47</v>
      </c>
      <c r="G30" s="2">
        <f>$C$12</f>
        <v>0.14099999999999999</v>
      </c>
      <c r="K30" s="1"/>
      <c r="L30" s="14">
        <f>L29*G30</f>
        <v>3257.2952307692303</v>
      </c>
    </row>
    <row r="31" spans="1:12" x14ac:dyDescent="0.2">
      <c r="A31" s="18"/>
      <c r="B31" s="18"/>
      <c r="C31" s="18"/>
      <c r="F31" s="4" t="s">
        <v>48</v>
      </c>
      <c r="G31" s="4"/>
      <c r="H31" s="4"/>
      <c r="I31" s="4"/>
      <c r="J31" s="4"/>
      <c r="K31" s="5"/>
      <c r="L31" s="15">
        <f>SUM(L29:L30)</f>
        <v>26358.679846153842</v>
      </c>
    </row>
    <row r="32" spans="1:12" x14ac:dyDescent="0.2">
      <c r="A32" s="18"/>
      <c r="B32" s="18"/>
      <c r="C32" s="18"/>
    </row>
    <row r="33" spans="1:12" x14ac:dyDescent="0.2">
      <c r="A33" s="18"/>
      <c r="B33" s="18"/>
      <c r="C33" s="18"/>
    </row>
    <row r="36" spans="1:12" x14ac:dyDescent="0.2">
      <c r="L36" s="17" t="s">
        <v>49</v>
      </c>
    </row>
  </sheetData>
  <sheetProtection algorithmName="SHA-512" hashValue="jEgU0mcou8G07GqMOFnea8p1RTws7s1NUeGAzDhHX5vYKZsqoWzPtlPpfHG+4Y3ShLCb5Rddq1ubamBPB/idlA==" saltValue="pGIGad7xNbWuxQ8eBLfU2A==" spinCount="100000" sheet="1" objects="1" scenarios="1" selectLockedCells="1"/>
  <mergeCells count="13">
    <mergeCell ref="H9:L9"/>
    <mergeCell ref="H10:L10"/>
    <mergeCell ref="H11:L11"/>
    <mergeCell ref="B7:F7"/>
    <mergeCell ref="B8:F8"/>
    <mergeCell ref="B9:F9"/>
    <mergeCell ref="A23:B23"/>
    <mergeCell ref="A24:D24"/>
    <mergeCell ref="H12:L12"/>
    <mergeCell ref="H13:L13"/>
    <mergeCell ref="H14:L14"/>
    <mergeCell ref="F15:G15"/>
    <mergeCell ref="H15:K15"/>
  </mergeCells>
  <phoneticPr fontId="0" type="noConversion"/>
  <pageMargins left="0.78740157499999996" right="0.78740157499999996" top="0.38" bottom="0.49" header="0.22" footer="0.5"/>
  <pageSetup paperSize="9" orientation="landscape" verticalDpi="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6"/>
  <sheetViews>
    <sheetView showGridLines="0" tabSelected="1" workbookViewId="0">
      <selection activeCell="C20" sqref="C20"/>
    </sheetView>
  </sheetViews>
  <sheetFormatPr baseColWidth="10" defaultColWidth="11.42578125" defaultRowHeight="12.75" x14ac:dyDescent="0.2"/>
  <cols>
    <col min="1" max="1" width="13.28515625" customWidth="1"/>
    <col min="2" max="2" width="7.5703125" customWidth="1"/>
    <col min="3" max="3" width="10.5703125" customWidth="1"/>
    <col min="4" max="4" width="5.5703125" customWidth="1"/>
    <col min="5" max="5" width="5" customWidth="1"/>
    <col min="6" max="6" width="16.7109375" customWidth="1"/>
    <col min="7" max="7" width="19.28515625" customWidth="1"/>
    <col min="8" max="8" width="9.42578125" customWidth="1"/>
    <col min="9" max="9" width="7.140625" customWidth="1"/>
    <col min="10" max="10" width="11.42578125" customWidth="1"/>
    <col min="11" max="11" width="10.28515625" customWidth="1"/>
    <col min="12" max="12" width="8.7109375" customWidth="1"/>
  </cols>
  <sheetData>
    <row r="1" spans="1:18" ht="37.5" customHeight="1" x14ac:dyDescent="0.25">
      <c r="C1" s="9" t="s">
        <v>0</v>
      </c>
    </row>
    <row r="2" spans="1:18" ht="19.5" customHeight="1" x14ac:dyDescent="0.25">
      <c r="D2" s="9"/>
      <c r="E2" s="4"/>
      <c r="F2" s="4"/>
      <c r="H2" s="9"/>
      <c r="I2" s="9"/>
    </row>
    <row r="3" spans="1:18" ht="20.25" customHeight="1" x14ac:dyDescent="0.2">
      <c r="A3" s="16" t="s">
        <v>1</v>
      </c>
    </row>
    <row r="4" spans="1:18" ht="15" customHeight="1" x14ac:dyDescent="0.2">
      <c r="A4" s="19" t="s">
        <v>2</v>
      </c>
    </row>
    <row r="5" spans="1:18" ht="19.899999999999999" customHeight="1" x14ac:dyDescent="0.25">
      <c r="A5" s="26" t="s">
        <v>3</v>
      </c>
      <c r="B5" s="27"/>
      <c r="C5" s="27"/>
      <c r="D5" s="27"/>
      <c r="E5" s="27"/>
      <c r="F5" s="27"/>
      <c r="G5" s="27"/>
      <c r="H5" s="61" t="s">
        <v>4</v>
      </c>
      <c r="I5" s="62"/>
      <c r="J5" s="60" t="s">
        <v>5</v>
      </c>
      <c r="K5" s="72"/>
      <c r="L5" s="63"/>
      <c r="R5" s="59"/>
    </row>
    <row r="6" spans="1:18" ht="19.899999999999999" customHeight="1" x14ac:dyDescent="0.25">
      <c r="A6" s="41"/>
      <c r="B6" s="29"/>
      <c r="C6" s="29"/>
      <c r="D6" s="29"/>
      <c r="E6" s="29"/>
      <c r="F6" s="29"/>
      <c r="G6" s="29"/>
      <c r="H6" s="64" t="s">
        <v>6</v>
      </c>
      <c r="I6" s="43"/>
      <c r="J6" s="58"/>
      <c r="K6" s="65"/>
      <c r="L6" s="66"/>
    </row>
    <row r="7" spans="1:18" ht="17.25" customHeight="1" x14ac:dyDescent="0.2">
      <c r="A7" s="28" t="s">
        <v>7</v>
      </c>
      <c r="B7" s="99"/>
      <c r="C7" s="97"/>
      <c r="D7" s="97"/>
      <c r="E7" s="97"/>
      <c r="F7" s="97"/>
      <c r="G7" s="29"/>
      <c r="H7" s="64" t="s">
        <v>9</v>
      </c>
      <c r="I7" s="43"/>
      <c r="J7" s="67"/>
      <c r="K7" s="43"/>
      <c r="L7" s="68"/>
    </row>
    <row r="8" spans="1:18" ht="19.899999999999999" customHeight="1" x14ac:dyDescent="0.2">
      <c r="A8" s="28" t="s">
        <v>11</v>
      </c>
      <c r="B8" s="100"/>
      <c r="C8" s="101"/>
      <c r="D8" s="101"/>
      <c r="E8" s="101"/>
      <c r="F8" s="101"/>
      <c r="G8" s="39"/>
      <c r="H8" s="69" t="s">
        <v>13</v>
      </c>
      <c r="I8" s="31"/>
      <c r="J8" s="42"/>
      <c r="K8" s="70"/>
      <c r="L8" s="71"/>
    </row>
    <row r="9" spans="1:18" ht="17.25" customHeight="1" x14ac:dyDescent="0.2">
      <c r="A9" s="28" t="s">
        <v>14</v>
      </c>
      <c r="B9" s="100"/>
      <c r="C9" s="101"/>
      <c r="D9" s="101"/>
      <c r="E9" s="101"/>
      <c r="F9" s="101"/>
      <c r="G9" s="39"/>
      <c r="H9" s="111"/>
      <c r="I9" s="112"/>
      <c r="J9" s="113"/>
      <c r="K9" s="113"/>
      <c r="L9" s="114"/>
    </row>
    <row r="10" spans="1:18" x14ac:dyDescent="0.2">
      <c r="A10" s="28"/>
      <c r="B10" s="30"/>
      <c r="C10" s="29"/>
      <c r="D10" s="29"/>
      <c r="E10" s="31"/>
      <c r="F10" s="32"/>
      <c r="G10" s="51"/>
      <c r="H10" s="102"/>
      <c r="I10" s="103"/>
      <c r="J10" s="104"/>
      <c r="K10" s="104"/>
      <c r="L10" s="105"/>
    </row>
    <row r="11" spans="1:18" x14ac:dyDescent="0.2">
      <c r="A11" s="32" t="s">
        <v>18</v>
      </c>
      <c r="B11" s="29"/>
      <c r="C11" s="33"/>
      <c r="D11" s="29"/>
      <c r="E11" s="31"/>
      <c r="F11" s="32"/>
      <c r="G11" s="51"/>
      <c r="H11" s="102"/>
      <c r="I11" s="103"/>
      <c r="J11" s="104"/>
      <c r="K11" s="104"/>
      <c r="L11" s="105"/>
    </row>
    <row r="12" spans="1:18" x14ac:dyDescent="0.2">
      <c r="A12" s="32" t="s">
        <v>20</v>
      </c>
      <c r="B12" s="29"/>
      <c r="C12" s="34">
        <v>0.14099999999999999</v>
      </c>
      <c r="D12" s="29"/>
      <c r="E12" s="31"/>
      <c r="F12" s="32"/>
      <c r="G12" s="51"/>
      <c r="H12" s="102"/>
      <c r="I12" s="103"/>
      <c r="J12" s="104"/>
      <c r="K12" s="104"/>
      <c r="L12" s="105"/>
    </row>
    <row r="13" spans="1:18" ht="14.25" customHeight="1" x14ac:dyDescent="0.2">
      <c r="A13" s="35"/>
      <c r="B13" s="29"/>
      <c r="C13" s="29"/>
      <c r="D13" s="29"/>
      <c r="E13" s="31"/>
      <c r="F13" s="29"/>
      <c r="G13" s="29"/>
      <c r="H13" s="106"/>
      <c r="I13" s="104"/>
      <c r="J13" s="104"/>
      <c r="K13" s="104"/>
      <c r="L13" s="105"/>
    </row>
    <row r="14" spans="1:18" ht="13.9" customHeight="1" x14ac:dyDescent="0.2">
      <c r="A14" s="28"/>
      <c r="B14" s="52"/>
      <c r="C14" s="29"/>
      <c r="D14" s="29"/>
      <c r="E14" s="43"/>
      <c r="F14" s="29"/>
      <c r="G14" s="29"/>
      <c r="H14" s="107"/>
      <c r="I14" s="108"/>
      <c r="J14" s="109"/>
      <c r="K14" s="109"/>
      <c r="L14" s="110"/>
    </row>
    <row r="15" spans="1:18" x14ac:dyDescent="0.2">
      <c r="A15" s="76" t="s">
        <v>21</v>
      </c>
      <c r="B15" s="77" t="s">
        <v>22</v>
      </c>
      <c r="C15" s="78" t="s">
        <v>23</v>
      </c>
      <c r="D15" s="77" t="s">
        <v>24</v>
      </c>
      <c r="E15" s="79" t="s">
        <v>25</v>
      </c>
      <c r="F15" s="93" t="s">
        <v>26</v>
      </c>
      <c r="G15" s="94"/>
      <c r="H15" s="95" t="s">
        <v>27</v>
      </c>
      <c r="I15" s="96"/>
      <c r="J15" s="97"/>
      <c r="K15" s="98"/>
      <c r="L15" s="74" t="s">
        <v>28</v>
      </c>
    </row>
    <row r="16" spans="1:18" x14ac:dyDescent="0.2">
      <c r="A16" s="80" t="s">
        <v>29</v>
      </c>
      <c r="B16" s="53"/>
      <c r="C16" s="54" t="s">
        <v>30</v>
      </c>
      <c r="D16" s="55" t="s">
        <v>31</v>
      </c>
      <c r="E16" s="81"/>
      <c r="F16" s="44" t="s">
        <v>32</v>
      </c>
      <c r="G16" s="56" t="s">
        <v>28</v>
      </c>
      <c r="H16" s="47" t="s">
        <v>33</v>
      </c>
      <c r="I16" s="48"/>
      <c r="J16" s="49" t="s">
        <v>23</v>
      </c>
      <c r="K16" s="50" t="s">
        <v>34</v>
      </c>
      <c r="L16" s="73"/>
    </row>
    <row r="17" spans="1:14" x14ac:dyDescent="0.2">
      <c r="A17" s="82"/>
      <c r="B17" s="36"/>
      <c r="C17" s="37"/>
      <c r="D17" s="38"/>
      <c r="E17" s="83"/>
      <c r="F17" s="22">
        <f>(E17*(IF(D17=1,80,IF(D17=2,120,0))/16))</f>
        <v>0</v>
      </c>
      <c r="G17" s="10">
        <f>(B17/1950)*(F17)</f>
        <v>0</v>
      </c>
      <c r="H17" s="7">
        <f>IF(D17=1,10000,IF(D17=2,17200,0))</f>
        <v>0</v>
      </c>
      <c r="I17" s="6"/>
      <c r="J17">
        <f>IF(C17="X",2000,0)</f>
        <v>0</v>
      </c>
      <c r="K17" s="12">
        <f>((H17*E17)/16)+J17</f>
        <v>0</v>
      </c>
      <c r="L17" s="12">
        <f>G17+K17</f>
        <v>0</v>
      </c>
    </row>
    <row r="18" spans="1:14" x14ac:dyDescent="0.2">
      <c r="A18" s="82"/>
      <c r="B18" s="36"/>
      <c r="C18" s="37"/>
      <c r="D18" s="38"/>
      <c r="E18" s="83"/>
      <c r="F18" s="22">
        <f t="shared" ref="F18:F20" si="0">(E18*(IF(D18=1,80,IF(D18=2,120,0))/16))</f>
        <v>0</v>
      </c>
      <c r="G18" s="10">
        <f t="shared" ref="G18:G21" si="1">(B18/1950)*(F18)</f>
        <v>0</v>
      </c>
      <c r="H18" s="7">
        <f>IF(D18=1,10000,IF(D18=2,17200,0))</f>
        <v>0</v>
      </c>
      <c r="I18" s="6"/>
      <c r="J18">
        <f>IF(C18="x",2000,0)</f>
        <v>0</v>
      </c>
      <c r="K18" s="12">
        <f>((H18*E18)/16)+J18</f>
        <v>0</v>
      </c>
      <c r="L18" s="12">
        <f>G18+K18</f>
        <v>0</v>
      </c>
    </row>
    <row r="19" spans="1:14" x14ac:dyDescent="0.2">
      <c r="A19" s="84"/>
      <c r="B19" s="36"/>
      <c r="C19" s="37"/>
      <c r="D19" s="38"/>
      <c r="E19" s="83"/>
      <c r="F19" s="22">
        <f t="shared" si="0"/>
        <v>0</v>
      </c>
      <c r="G19" s="10">
        <f t="shared" si="1"/>
        <v>0</v>
      </c>
      <c r="H19" s="7">
        <f>IF(D19=1,10000,IF(D19=2,17200,0))</f>
        <v>0</v>
      </c>
      <c r="I19" s="6"/>
      <c r="J19">
        <f>IF(C19="x",2000,0)</f>
        <v>0</v>
      </c>
      <c r="K19" s="12">
        <f>((H19*E19)/16)+J19</f>
        <v>0</v>
      </c>
      <c r="L19" s="12">
        <f>G19+K19</f>
        <v>0</v>
      </c>
    </row>
    <row r="20" spans="1:14" x14ac:dyDescent="0.2">
      <c r="A20" s="84"/>
      <c r="B20" s="36"/>
      <c r="C20" s="37"/>
      <c r="D20" s="38"/>
      <c r="E20" s="83"/>
      <c r="F20" s="22">
        <f t="shared" si="0"/>
        <v>0</v>
      </c>
      <c r="G20" s="10">
        <f t="shared" si="1"/>
        <v>0</v>
      </c>
      <c r="H20" s="7">
        <f>IF(D20=1,10000,IF(D20=2,17200,0))</f>
        <v>0</v>
      </c>
      <c r="I20" s="6"/>
      <c r="J20">
        <f>IF(C20="x",2000,0)</f>
        <v>0</v>
      </c>
      <c r="K20" s="12">
        <f>((H20*E20)/16)+J20</f>
        <v>0</v>
      </c>
      <c r="L20" s="12">
        <f>G20+K20</f>
        <v>0</v>
      </c>
    </row>
    <row r="21" spans="1:14" x14ac:dyDescent="0.2">
      <c r="A21" s="84"/>
      <c r="B21" s="36"/>
      <c r="C21" s="37"/>
      <c r="D21" s="38"/>
      <c r="E21" s="83"/>
      <c r="F21" s="22">
        <f>(E21*(IF(D21=1,80,IF(D21=2,120,0))/16))</f>
        <v>0</v>
      </c>
      <c r="G21" s="10">
        <f t="shared" si="1"/>
        <v>0</v>
      </c>
      <c r="H21" s="7">
        <f>IF(D21=1,10000,IF(D21=2,17200,0))</f>
        <v>0</v>
      </c>
      <c r="I21" s="6"/>
      <c r="J21">
        <f>IF(C21="x",2000,0)</f>
        <v>0</v>
      </c>
      <c r="K21" s="12">
        <f>((H21*E21)/16)+J21</f>
        <v>0</v>
      </c>
      <c r="L21" s="12">
        <f>G21+K21</f>
        <v>0</v>
      </c>
      <c r="N21" s="75"/>
    </row>
    <row r="22" spans="1:14" x14ac:dyDescent="0.2">
      <c r="A22" s="85"/>
      <c r="B22" s="57"/>
      <c r="C22" s="57"/>
      <c r="D22" s="57"/>
      <c r="E22" s="86"/>
      <c r="G22" s="10">
        <f>SUM(G17:G21)</f>
        <v>0</v>
      </c>
      <c r="H22" s="10"/>
      <c r="I22" s="10"/>
      <c r="J22" s="12"/>
      <c r="K22" s="12">
        <f>SUM(K17:K21)</f>
        <v>0</v>
      </c>
      <c r="L22" s="12">
        <f>SUM(L17:L21)</f>
        <v>0</v>
      </c>
    </row>
    <row r="23" spans="1:14" x14ac:dyDescent="0.2">
      <c r="A23" s="91" t="s">
        <v>38</v>
      </c>
      <c r="B23" s="92"/>
      <c r="C23" s="40"/>
      <c r="D23" s="40"/>
      <c r="E23" s="87" t="s">
        <v>25</v>
      </c>
      <c r="G23" s="1"/>
      <c r="H23" s="8"/>
      <c r="I23" s="8"/>
      <c r="J23" s="6"/>
      <c r="L23" s="1"/>
    </row>
    <row r="24" spans="1:14" ht="13.5" thickBot="1" x14ac:dyDescent="0.25">
      <c r="A24" s="88"/>
      <c r="B24" s="89"/>
      <c r="C24" s="89"/>
      <c r="D24" s="89"/>
      <c r="E24" s="90"/>
      <c r="F24" s="16" t="s">
        <v>40</v>
      </c>
      <c r="G24" t="s">
        <v>41</v>
      </c>
      <c r="K24" s="1"/>
      <c r="L24" s="14">
        <f>E24*400</f>
        <v>0</v>
      </c>
    </row>
    <row r="25" spans="1:14" x14ac:dyDescent="0.2">
      <c r="E25" s="25" t="s">
        <v>42</v>
      </c>
      <c r="F25" t="s">
        <v>34</v>
      </c>
      <c r="K25" s="1"/>
      <c r="L25" s="12">
        <f>L22+L24</f>
        <v>0</v>
      </c>
    </row>
    <row r="26" spans="1:14" x14ac:dyDescent="0.2">
      <c r="K26" s="1"/>
      <c r="L26" s="12"/>
    </row>
    <row r="27" spans="1:14" x14ac:dyDescent="0.2">
      <c r="A27" s="16"/>
      <c r="E27" s="2"/>
      <c r="F27" t="s">
        <v>43</v>
      </c>
      <c r="G27" s="2">
        <f>$C$11</f>
        <v>0</v>
      </c>
      <c r="H27" s="16" t="s">
        <v>44</v>
      </c>
      <c r="I27" s="16"/>
      <c r="K27" s="1"/>
      <c r="L27" s="12">
        <f>K22*G27</f>
        <v>0</v>
      </c>
    </row>
    <row r="28" spans="1:14" x14ac:dyDescent="0.2">
      <c r="A28" s="18"/>
      <c r="B28" s="18"/>
      <c r="C28" s="18"/>
      <c r="F28" t="s">
        <v>45</v>
      </c>
      <c r="G28" s="3">
        <v>0.12</v>
      </c>
      <c r="H28" s="16" t="s">
        <v>46</v>
      </c>
      <c r="I28" s="16"/>
      <c r="K28" s="1"/>
      <c r="L28" s="14">
        <f>L25*G28</f>
        <v>0</v>
      </c>
    </row>
    <row r="29" spans="1:14" x14ac:dyDescent="0.2">
      <c r="A29" s="18"/>
      <c r="B29" s="18"/>
      <c r="C29" s="18"/>
      <c r="K29" s="1"/>
      <c r="L29" s="12">
        <f>SUM(L25:L28)</f>
        <v>0</v>
      </c>
    </row>
    <row r="30" spans="1:14" x14ac:dyDescent="0.2">
      <c r="A30" s="18"/>
      <c r="B30" s="18"/>
      <c r="C30" s="18"/>
      <c r="F30" t="s">
        <v>47</v>
      </c>
      <c r="G30" s="2">
        <f>$C$12</f>
        <v>0.14099999999999999</v>
      </c>
      <c r="K30" s="1"/>
      <c r="L30" s="14">
        <f>L29*G30</f>
        <v>0</v>
      </c>
    </row>
    <row r="31" spans="1:14" x14ac:dyDescent="0.2">
      <c r="A31" s="18"/>
      <c r="B31" s="18"/>
      <c r="C31" s="18"/>
      <c r="F31" s="4" t="s">
        <v>48</v>
      </c>
      <c r="G31" s="4"/>
      <c r="H31" s="4"/>
      <c r="I31" s="4"/>
      <c r="J31" s="4"/>
      <c r="K31" s="5"/>
      <c r="L31" s="15">
        <f>SUM(L29:L30)</f>
        <v>0</v>
      </c>
    </row>
    <row r="32" spans="1:14" x14ac:dyDescent="0.2">
      <c r="A32" s="18"/>
      <c r="B32" s="18"/>
      <c r="C32" s="18"/>
    </row>
    <row r="33" spans="1:12" x14ac:dyDescent="0.2">
      <c r="A33" s="18"/>
      <c r="B33" s="18"/>
      <c r="C33" s="18"/>
    </row>
    <row r="36" spans="1:12" x14ac:dyDescent="0.2">
      <c r="L36" s="17" t="s">
        <v>49</v>
      </c>
    </row>
  </sheetData>
  <protectedRanges>
    <protectedRange sqref="B7:F12 A17:E24 H5:L14" name="Område1"/>
    <protectedRange sqref="I5" name="Område2"/>
    <protectedRange sqref="K5" name="Område3"/>
    <protectedRange sqref="B7" name="Område4"/>
    <protectedRange sqref="B8" name="Område5"/>
    <protectedRange sqref="B9" name="Område6"/>
  </protectedRanges>
  <mergeCells count="12">
    <mergeCell ref="A23:B23"/>
    <mergeCell ref="F15:G15"/>
    <mergeCell ref="H15:K15"/>
    <mergeCell ref="B7:F7"/>
    <mergeCell ref="B8:F8"/>
    <mergeCell ref="B9:F9"/>
    <mergeCell ref="H12:L12"/>
    <mergeCell ref="H13:L13"/>
    <mergeCell ref="H14:L14"/>
    <mergeCell ref="H9:L9"/>
    <mergeCell ref="H10:L10"/>
    <mergeCell ref="H11:L11"/>
  </mergeCells>
  <phoneticPr fontId="0" type="noConversion"/>
  <pageMargins left="0.48" right="0.22" top="0.48" bottom="0.26" header="0.34" footer="0.23"/>
  <pageSetup paperSize="9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1ECD088A509C43B70FF63500FBE3CB" ma:contentTypeVersion="10" ma:contentTypeDescription="Opprett et nytt dokument." ma:contentTypeScope="" ma:versionID="7eab94bf9bac57bd8bb96aa346df5481">
  <xsd:schema xmlns:xsd="http://www.w3.org/2001/XMLSchema" xmlns:xs="http://www.w3.org/2001/XMLSchema" xmlns:p="http://schemas.microsoft.com/office/2006/metadata/properties" xmlns:ns2="84684c80-9327-4902-b748-61066ce72316" xmlns:ns3="126d00d2-c5a6-47e0-bfcd-204ed6e64add" targetNamespace="http://schemas.microsoft.com/office/2006/metadata/properties" ma:root="true" ma:fieldsID="de0e22e2f5be466d574982db51618094" ns2:_="" ns3:_="">
    <xsd:import namespace="84684c80-9327-4902-b748-61066ce72316"/>
    <xsd:import namespace="126d00d2-c5a6-47e0-bfcd-204ed6e64a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84c80-9327-4902-b748-61066ce723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d00d2-c5a6-47e0-bfcd-204ed6e64ad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3CBDE0-2E38-49B6-91DD-5DE7B5F1AB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84c80-9327-4902-b748-61066ce72316"/>
    <ds:schemaRef ds:uri="126d00d2-c5a6-47e0-bfcd-204ed6e64a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05AC16-34AF-4C0A-84BB-C9BF201EDD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195120-53AD-4360-ACA5-3D6D810C664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Informasjon</vt:lpstr>
      <vt:lpstr>Eksempel på utfylling</vt:lpstr>
      <vt:lpstr>Skjema til utfylling</vt:lpstr>
    </vt:vector>
  </TitlesOfParts>
  <Manager/>
  <Company>Høgskolen i Telemark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HiT</dc:creator>
  <cp:keywords/>
  <dc:description/>
  <cp:lastModifiedBy>Linda Kristoffersen</cp:lastModifiedBy>
  <cp:revision/>
  <dcterms:created xsi:type="dcterms:W3CDTF">2003-03-17T10:12:05Z</dcterms:created>
  <dcterms:modified xsi:type="dcterms:W3CDTF">2026-08-18T12:56:23Z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0x010100561ECD088A509C43B70FF63500FBE3CB</vt:lpwstr>
  </property>
</Properties>
</file>